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030" windowHeight="609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<sst xmlns="http://schemas.openxmlformats.org/spreadsheetml/2006/main" count="65" uniqueCount="52">
  <si>
    <t>Growth in Per Capita Medicaid Spending, Adjusting for Medical Care Inflation, 1987-2009</t>
  </si>
  <si>
    <t>Medical Care CPI</t>
  </si>
  <si>
    <t>January</t>
  </si>
  <si>
    <t>Februrary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</si>
  <si>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</si>
  <si>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</si>
  <si>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</si>
  <si>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</si>
  <si>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</si>
  <si>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</si>
  <si>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</si>
  <si>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</si>
  <si>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</si>
  <si>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</si>
  <si>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</si>
  <si>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Elem. and Sec. Education</t>
  </si>
  <si>
    <t>Higher Education</t>
  </si>
  <si>
    <t>Transportation-Capital Inclusive</t>
  </si>
  <si>
    <t>Medicaid</t>
  </si>
  <si>
    <t>Total Cash Assistance</t>
  </si>
  <si>
    <t>Corrections-Capital Inclusive</t>
  </si>
  <si>
    <t>All Other-Capital Inclusive</t>
  </si>
  <si>
    <t xml:space="preserve">Total  </t>
  </si>
  <si>
    <t>Population</t>
  </si>
  <si>
    <t>1987 Nominal Spending in all States, millions</t>
  </si>
  <si>
    <t>2007 Nominal Spending in all States, millions</t>
  </si>
  <si>
    <t>2009 (est.) Nominal Spending in all States, millions</t>
  </si>
  <si>
    <t>http://www.nasbo.org/Publications/StateExpenditureReport/StateExpenditureReportArchives/tabid/107/Default.aspx</t>
  </si>
  <si>
    <t>NASBO, State Expenditure Report, 2008, Table 28</t>
  </si>
  <si>
    <t>NASBO, State Expenditure Report, 1989, pp. 9, 28, 37, 52, 65, 75, 84, and 92.</t>
  </si>
  <si>
    <t>NASBO, State Expenditure Report, 2008, pp. 6, 16, 23, 33, 47, 56, 66, and 73.</t>
  </si>
  <si>
    <t>U.S. Census Bureau, 2010 Statistical Abstract, Table 2, Population</t>
  </si>
  <si>
    <t>U.S. Census Bureau, 2010 Statistical Abstract, Table 3, Resident Population Projection</t>
  </si>
  <si>
    <t>http://www.census.gov/compendia/statab/cats/population/national_estimates_and_projections.html</t>
  </si>
  <si>
    <t>1987 Nominal Per Capita Spending in All States (dollars)</t>
  </si>
  <si>
    <t>2007 Nominal Per Capita Spending in All States (dollars)</t>
  </si>
  <si>
    <t>2009 Nominal Per Capita Spending in All States (dollars)</t>
  </si>
  <si>
    <t>From 1987 to 2009:</t>
  </si>
  <si>
    <t>from 1987 to 2007</t>
  </si>
  <si>
    <t>CPI Inflation Conversion Factor</t>
  </si>
  <si>
    <t>http://data.bls.gov/cgi-bin/cpicalc.pl</t>
  </si>
  <si>
    <t>Medical Care Inflation Conversion Factor</t>
  </si>
  <si>
    <t>1987 Per Capita Spending in All States (2009 dollars)</t>
  </si>
  <si>
    <t>2009 Per Capita Spending in All States (2009 dollars)</t>
  </si>
  <si>
    <t>Growth In Real Per Capita Spending, All States, 1987-2009</t>
  </si>
  <si>
    <t>Medical Care, 1987</t>
  </si>
  <si>
    <t>Medical Care, 2009</t>
  </si>
  <si>
    <t>http://data.bls.gov/PDQ/servlet/SurveyOutputServlet</t>
  </si>
  <si>
    <t>Series ID: CUSR0000SAM</t>
  </si>
  <si>
    <t>1987 Per Capita Spending in All States, Adjusting for Medical Care Inflation (2009 dollars)</t>
  </si>
  <si>
    <t>1987 Per Capita Spending in All States, Adjusting for Medical Care Inflation (2007 dollars)</t>
  </si>
  <si>
    <t>Growth in Per Capita Medicaid Spending, Adjusting for Medical Care Inflation, 1987-2007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</si>
</sst>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.1"/>
      <color indexed="8"/>
      <name val="Tahoma"/>
      <family val="2"/>
    </font>
    <font>
      <u val="single"/>
      <sz val="9.35"/>
      <color indexed="12"/>
      <name val="Calibri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44" applyNumberFormat="1" applyFont="1" applyAlignment="1">
      <alignment/>
    </xf>
    <xf numFmtId="9" fontId="2" fillId="0" borderId="0" xfId="58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0" xfId="44" applyNumberFormat="1" applyFont="1" applyBorder="1" applyAlignment="1">
      <alignment wrapText="1"/>
    </xf>
    <xf numFmtId="164" fontId="3" fillId="0" borderId="14" xfId="44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4" fillId="0" borderId="16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64" fontId="3" fillId="0" borderId="0" xfId="44" applyNumberFormat="1" applyFont="1" applyBorder="1" applyAlignment="1">
      <alignment horizontal="center" vertical="center" wrapText="1"/>
    </xf>
    <xf numFmtId="164" fontId="3" fillId="0" borderId="14" xfId="44" applyNumberFormat="1" applyFont="1" applyBorder="1" applyAlignment="1">
      <alignment horizontal="center" vertical="center" wrapText="1"/>
    </xf>
    <xf numFmtId="164" fontId="2" fillId="0" borderId="0" xfId="44" applyNumberFormat="1" applyFont="1" applyBorder="1" applyAlignment="1">
      <alignment/>
    </xf>
    <xf numFmtId="9" fontId="2" fillId="0" borderId="0" xfId="58" applyFont="1" applyBorder="1" applyAlignment="1">
      <alignment/>
    </xf>
    <xf numFmtId="164" fontId="2" fillId="0" borderId="14" xfId="44" applyNumberFormat="1" applyFont="1" applyBorder="1" applyAlignment="1">
      <alignment/>
    </xf>
    <xf numFmtId="164" fontId="3" fillId="0" borderId="16" xfId="44" applyNumberFormat="1" applyFont="1" applyBorder="1" applyAlignment="1">
      <alignment/>
    </xf>
    <xf numFmtId="9" fontId="3" fillId="0" borderId="16" xfId="58" applyFont="1" applyBorder="1" applyAlignment="1">
      <alignment/>
    </xf>
    <xf numFmtId="164" fontId="3" fillId="0" borderId="17" xfId="44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4" fontId="2" fillId="0" borderId="17" xfId="0" applyNumberFormat="1" applyFont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9" fontId="2" fillId="33" borderId="19" xfId="58" applyFont="1" applyFill="1" applyBorder="1" applyAlignment="1">
      <alignment/>
    </xf>
    <xf numFmtId="9" fontId="2" fillId="33" borderId="20" xfId="58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9" fontId="2" fillId="33" borderId="15" xfId="58" applyFont="1" applyFill="1" applyBorder="1" applyAlignment="1">
      <alignment/>
    </xf>
    <xf numFmtId="9" fontId="2" fillId="33" borderId="17" xfId="58" applyFont="1" applyFill="1" applyBorder="1" applyAlignment="1">
      <alignment/>
    </xf>
    <xf numFmtId="0" fontId="6" fillId="0" borderId="11" xfId="52" applyBorder="1" applyAlignment="1" applyProtection="1">
      <alignment wrapText="1"/>
      <protection/>
    </xf>
    <xf numFmtId="0" fontId="6" fillId="0" borderId="12" xfId="52" applyBorder="1" applyAlignment="1" applyProtection="1">
      <alignment wrapText="1"/>
      <protection/>
    </xf>
    <xf numFmtId="0" fontId="6" fillId="0" borderId="0" xfId="52" applyBorder="1" applyAlignment="1" applyProtection="1">
      <alignment wrapText="1"/>
      <protection/>
    </xf>
    <xf numFmtId="0" fontId="6" fillId="0" borderId="14" xfId="52" applyBorder="1" applyAlignment="1" applyProtection="1">
      <alignment wrapText="1"/>
      <protection/>
    </xf>
    <xf numFmtId="2" fontId="5" fillId="0" borderId="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Growth in Real Per Capita Spending, All States: 1987 - 2009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89"/>
          <c:w val="0.916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Sheet1!$A$4:$A$11</c:f>
              <c:strCache>
                <c:ptCount val="8"/>
                <c:pt idx="0">
                  <c:v>Elem. and Sec. Education</c:v>
                </c:pt>
                <c:pt idx="1">
                  <c:v>Higher Education</c:v>
                </c:pt>
                <c:pt idx="2">
                  <c:v>Transportation-Capital Inclusive</c:v>
                </c:pt>
                <c:pt idx="3">
                  <c:v>Medicaid</c:v>
                </c:pt>
                <c:pt idx="4">
                  <c:v>Total Cash Assistance</c:v>
                </c:pt>
                <c:pt idx="5">
                  <c:v>Corrections-Capital Inclusive</c:v>
                </c:pt>
                <c:pt idx="6">
                  <c:v>All Other-Capital Inclusive</c:v>
                </c:pt>
                <c:pt idx="7">
                  <c:v>Total  </c:v>
                </c:pt>
              </c:strCache>
            </c:strRef>
          </c:cat>
          <c:val>
            <c:numRef>
              <c:f>Sheet1!$M$4:$M$11</c:f>
              <c:numCache>
                <c:ptCount val="8"/>
                <c:pt idx="0">
                  <c:v>0.5220396599887941</c:v>
                </c:pt>
                <c:pt idx="1">
                  <c:v>0.3124003545627748</c:v>
                </c:pt>
                <c:pt idx="2">
                  <c:v>0.27262657751815167</c:v>
                </c:pt>
                <c:pt idx="3">
                  <c:v>2.401326760890213</c:v>
                </c:pt>
                <c:pt idx="4">
                  <c:v>-0.4759959263596404</c:v>
                </c:pt>
                <c:pt idx="5">
                  <c:v>0.8316372709607872</c:v>
                </c:pt>
                <c:pt idx="6">
                  <c:v>0.5909923691833674</c:v>
                </c:pt>
                <c:pt idx="7">
                  <c:v>0.6435047069743799</c:v>
                </c:pt>
              </c:numCache>
            </c:numRef>
          </c:val>
        </c:ser>
        <c:gapWidth val="62"/>
        <c:axId val="7771492"/>
        <c:axId val="2834565"/>
      </c:barChart>
      <c:catAx>
        <c:axId val="7771492"/>
        <c:scaling>
          <c:orientation val="minMax"/>
        </c:scaling>
        <c:axPos val="b"/>
        <c:delete val="1"/>
        <c:majorTickMark val="out"/>
        <c:minorTickMark val="none"/>
        <c:tickLblPos val="none"/>
        <c:crossAx val="2834565"/>
        <c:crosses val="autoZero"/>
        <c:auto val="0"/>
        <c:lblOffset val="100"/>
        <c:tickLblSkip val="1"/>
        <c:noMultiLvlLbl val="0"/>
      </c:catAx>
      <c:valAx>
        <c:axId val="2834565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Change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7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0.8225</cdr:y>
    </cdr:from>
    <cdr:to>
      <cdr:x>1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5248275"/>
          <a:ext cx="76200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National Association of State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Officers, State Expenditure Report,1989,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pp. 9, 28, 37, 52, 65, 75, 84, 92;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Association of State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Officers,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Expenditure Report, 2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008, pp. 6, 16, 23, 33, 47, 56, 66, 73;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BLS, Consumer Price Index; and U.S. Census Bureau, Population Estimates.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Mercatus Center at George Mason University</a:t>
          </a:r>
        </a:p>
      </cdr:txBody>
    </cdr:sp>
  </cdr:relSizeAnchor>
  <cdr:relSizeAnchor xmlns:cdr="http://schemas.openxmlformats.org/drawingml/2006/chartDrawing">
    <cdr:from>
      <cdr:x>0.105</cdr:x>
      <cdr:y>0.6955</cdr:y>
    </cdr:from>
    <cdr:to>
      <cdr:x>0.235</cdr:x>
      <cdr:y>0.88575</cdr:y>
    </cdr:to>
    <cdr:sp>
      <cdr:nvSpPr>
        <cdr:cNvPr id="2" name="TextBox 1"/>
        <cdr:cNvSpPr txBox="1">
          <a:spLocks noChangeArrowheads="1"/>
        </cdr:cNvSpPr>
      </cdr:nvSpPr>
      <cdr:spPr>
        <a:xfrm>
          <a:off x="914400" y="4438650"/>
          <a:ext cx="1143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Elem &amp;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</a:p>
      </cdr:txBody>
    </cdr:sp>
  </cdr:relSizeAnchor>
  <cdr:relSizeAnchor xmlns:cdr="http://schemas.openxmlformats.org/drawingml/2006/chartDrawing">
    <cdr:from>
      <cdr:x>0.20575</cdr:x>
      <cdr:y>0.69625</cdr:y>
    </cdr:from>
    <cdr:to>
      <cdr:x>0.3425</cdr:x>
      <cdr:y>0.88625</cdr:y>
    </cdr:to>
    <cdr:sp>
      <cdr:nvSpPr>
        <cdr:cNvPr id="3" name="TextBox 1"/>
        <cdr:cNvSpPr txBox="1">
          <a:spLocks noChangeArrowheads="1"/>
        </cdr:cNvSpPr>
      </cdr:nvSpPr>
      <cdr:spPr>
        <a:xfrm>
          <a:off x="1800225" y="4448175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Higher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</a:p>
      </cdr:txBody>
    </cdr:sp>
  </cdr:relSizeAnchor>
  <cdr:relSizeAnchor xmlns:cdr="http://schemas.openxmlformats.org/drawingml/2006/chartDrawing">
    <cdr:from>
      <cdr:x>0.3155</cdr:x>
      <cdr:y>0.694</cdr:y>
    </cdr:from>
    <cdr:to>
      <cdr:x>0.45325</cdr:x>
      <cdr:y>0.884</cdr:y>
    </cdr:to>
    <cdr:sp>
      <cdr:nvSpPr>
        <cdr:cNvPr id="4" name="TextBox 1"/>
        <cdr:cNvSpPr txBox="1">
          <a:spLocks noChangeArrowheads="1"/>
        </cdr:cNvSpPr>
      </cdr:nvSpPr>
      <cdr:spPr>
        <a:xfrm>
          <a:off x="2762250" y="4429125"/>
          <a:ext cx="120967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0.4145</cdr:x>
      <cdr:y>0.698</cdr:y>
    </cdr:from>
    <cdr:to>
      <cdr:x>0.55125</cdr:x>
      <cdr:y>0.88825</cdr:y>
    </cdr:to>
    <cdr:sp>
      <cdr:nvSpPr>
        <cdr:cNvPr id="5" name="TextBox 1"/>
        <cdr:cNvSpPr txBox="1">
          <a:spLocks noChangeArrowheads="1"/>
        </cdr:cNvSpPr>
      </cdr:nvSpPr>
      <cdr:spPr>
        <a:xfrm>
          <a:off x="3629025" y="4457700"/>
          <a:ext cx="120015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Medicaid</a:t>
          </a:r>
        </a:p>
      </cdr:txBody>
    </cdr:sp>
  </cdr:relSizeAnchor>
  <cdr:relSizeAnchor xmlns:cdr="http://schemas.openxmlformats.org/drawingml/2006/chartDrawing">
    <cdr:from>
      <cdr:x>0.52775</cdr:x>
      <cdr:y>0.697</cdr:y>
    </cdr:from>
    <cdr:to>
      <cdr:x>0.6645</cdr:x>
      <cdr:y>0.887</cdr:y>
    </cdr:to>
    <cdr:sp>
      <cdr:nvSpPr>
        <cdr:cNvPr id="6" name="TextBox 1"/>
        <cdr:cNvSpPr txBox="1">
          <a:spLocks noChangeArrowheads="1"/>
        </cdr:cNvSpPr>
      </cdr:nvSpPr>
      <cdr:spPr>
        <a:xfrm>
          <a:off x="4619625" y="4448175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Tot. Cash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Assistance</a:t>
          </a:r>
        </a:p>
      </cdr:txBody>
    </cdr:sp>
  </cdr:relSizeAnchor>
  <cdr:relSizeAnchor xmlns:cdr="http://schemas.openxmlformats.org/drawingml/2006/chartDrawing">
    <cdr:from>
      <cdr:x>0.63175</cdr:x>
      <cdr:y>0.69275</cdr:y>
    </cdr:from>
    <cdr:to>
      <cdr:x>0.7685</cdr:x>
      <cdr:y>0.88275</cdr:y>
    </cdr:to>
    <cdr:sp>
      <cdr:nvSpPr>
        <cdr:cNvPr id="7" name="TextBox 1"/>
        <cdr:cNvSpPr txBox="1">
          <a:spLocks noChangeArrowheads="1"/>
        </cdr:cNvSpPr>
      </cdr:nvSpPr>
      <cdr:spPr>
        <a:xfrm>
          <a:off x="5534025" y="4419600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Corrections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0.7375</cdr:x>
      <cdr:y>0.69675</cdr:y>
    </cdr:from>
    <cdr:to>
      <cdr:x>0.875</cdr:x>
      <cdr:y>0.88125</cdr:y>
    </cdr:to>
    <cdr:sp>
      <cdr:nvSpPr>
        <cdr:cNvPr id="8" name="TextBox 1"/>
        <cdr:cNvSpPr txBox="1">
          <a:spLocks noChangeArrowheads="1"/>
        </cdr:cNvSpPr>
      </cdr:nvSpPr>
      <cdr:spPr>
        <a:xfrm>
          <a:off x="6457950" y="4448175"/>
          <a:ext cx="120967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Other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0.84125</cdr:x>
      <cdr:y>0.69525</cdr:y>
    </cdr:from>
    <cdr:to>
      <cdr:x>0.98575</cdr:x>
      <cdr:y>0.88</cdr:y>
    </cdr:to>
    <cdr:sp>
      <cdr:nvSpPr>
        <cdr:cNvPr id="9" name="TextBox 1"/>
        <cdr:cNvSpPr txBox="1">
          <a:spLocks noChangeArrowheads="1"/>
        </cdr:cNvSpPr>
      </cdr:nvSpPr>
      <cdr:spPr>
        <a:xfrm>
          <a:off x="7362825" y="4438650"/>
          <a:ext cx="12668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27825" y="832246875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cgi-bin/cpicalc.pl" TargetMode="External" /><Relationship Id="rId2" Type="http://schemas.openxmlformats.org/officeDocument/2006/relationships/hyperlink" Target="http://data.bls.gov/cgi-bin/cpicalc.pl" TargetMode="External" /><Relationship Id="rId3" Type="http://schemas.openxmlformats.org/officeDocument/2006/relationships/hyperlink" Target="http://www.census.gov/compendia/statab/cats/population/national_estimates_and_projections.html" TargetMode="External" /><Relationship Id="rId4" Type="http://schemas.openxmlformats.org/officeDocument/2006/relationships/hyperlink" Target="http://www.census.gov/compendia/statab/cats/population/national_estimates_and_projections.html" TargetMode="External" /><Relationship Id="rId5" Type="http://schemas.openxmlformats.org/officeDocument/2006/relationships/hyperlink" Target="http://www.census.gov/compendia/statab/cats/population/national_estimates_and_projections.html" TargetMode="External" /><Relationship Id="rId6" Type="http://schemas.openxmlformats.org/officeDocument/2006/relationships/hyperlink" Target="http://data.bls.gov/PDQ/servlet/SurveyOutputServlet" TargetMode="External" /><Relationship Id="rId7" Type="http://schemas.openxmlformats.org/officeDocument/2006/relationships/hyperlink" Target="http://data.bls.gov/PDQ/servlet/SurveyOutputServlet" TargetMode="External" /><Relationship Id="rId8" Type="http://schemas.openxmlformats.org/officeDocument/2006/relationships/hyperlink" Target="http://www.nasbo.org/Publications/StateExpenditureReport/StateExpenditureReportArchives/tabid/107/Default.aspx" TargetMode="External" /><Relationship Id="rId9" Type="http://schemas.openxmlformats.org/officeDocument/2006/relationships/hyperlink" Target="http://www.nasbo.org/Publications/StateExpenditureReport/StateExpenditureReportArchives/tabid/107/Default.aspx" TargetMode="External" /><Relationship Id="rId10" Type="http://schemas.openxmlformats.org/officeDocument/2006/relationships/hyperlink" Target="http://www.nasbo.org/Publications/StateExpenditureReport/StateExpenditureReportArchives/tabid/107/Default.aspx" TargetMode="External" /><Relationship Id="rId11" Type="http://schemas.openxmlformats.org/officeDocument/2006/relationships/hyperlink" Target="http://data.bls.gov/PDQ/servlet/SurveyOutputServlet" TargetMode="External" /><Relationship Id="rId12" Type="http://schemas.openxmlformats.org/officeDocument/2006/relationships/hyperlink" Target="http://data.bls.gov/PDQ/servlet/SurveyOutputServlet" TargetMode="External" /><Relationship Id="rId13" Type="http://schemas.openxmlformats.org/officeDocument/2006/relationships/hyperlink" Target="http://data.bls.gov/PDQ/servlet/SurveyOutputServl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55" zoomScaleNormal="55" zoomScalePageLayoutView="55" workbookViewId="0" topLeftCell="A1">
      <selection activeCell="A1" sqref="A1"/>
    </sheetView>
  </sheetViews>
  <sheetFormatPr defaultColWidth="8.7109375" defaultRowHeight="15"/>
  <cols>
    <col min="1" max="1" width="37.28125" style="2" customWidth="1"/>
    <col min="2" max="4" width="23.140625" style="3" customWidth="1"/>
    <col min="5" max="5" width="16.421875" style="3" customWidth="1"/>
    <col min="6" max="8" width="21.7109375" style="3" customWidth="1"/>
    <col min="9" max="9" width="8.7109375" style="3" customWidth="1"/>
    <col min="10" max="11" width="20.140625" style="3" customWidth="1"/>
    <col min="12" max="12" width="8.7109375" style="3" customWidth="1"/>
    <col min="13" max="13" width="19.421875" style="3" customWidth="1"/>
    <col min="14" max="14" width="8.7109375" style="3" customWidth="1"/>
    <col min="15" max="15" width="22.140625" style="3" customWidth="1"/>
    <col min="16" max="16" width="20.421875" style="3" customWidth="1"/>
    <col min="17" max="17" width="8.7109375" style="3" customWidth="1"/>
    <col min="18" max="19" width="21.7109375" style="3" customWidth="1"/>
    <col min="20" max="16384" width="8.7109375" style="3" customWidth="1"/>
  </cols>
  <sheetData>
    <row r="1" spans="1:4" s="1" customFormat="1" ht="51">
      <c r="A1" s="11"/>
      <c r="B1" s="12" t="s">
        <v>29</v>
      </c>
      <c r="C1" s="12" t="s">
        <v>28</v>
      </c>
      <c r="D1" s="13" t="s">
        <v>30</v>
      </c>
    </row>
    <row r="2" spans="1:4" s="1" customFormat="1" ht="60.75" thickBot="1">
      <c r="A2" s="14"/>
      <c r="B2" s="63" t="s">
        <v>27</v>
      </c>
      <c r="C2" s="63" t="s">
        <v>27</v>
      </c>
      <c r="D2" s="64" t="s">
        <v>27</v>
      </c>
    </row>
    <row r="3" spans="1:19" s="10" customFormat="1" ht="99.75" customHeight="1">
      <c r="A3" s="31"/>
      <c r="B3" s="32" t="s">
        <v>24</v>
      </c>
      <c r="C3" s="32" t="s">
        <v>25</v>
      </c>
      <c r="D3" s="33" t="s">
        <v>26</v>
      </c>
      <c r="F3" s="40" t="s">
        <v>34</v>
      </c>
      <c r="G3" s="41" t="s">
        <v>35</v>
      </c>
      <c r="H3" s="42" t="s">
        <v>36</v>
      </c>
      <c r="J3" s="40" t="s">
        <v>42</v>
      </c>
      <c r="K3" s="42" t="s">
        <v>43</v>
      </c>
      <c r="M3" s="49" t="s">
        <v>44</v>
      </c>
      <c r="O3" s="40" t="s">
        <v>49</v>
      </c>
      <c r="P3" s="42" t="s">
        <v>50</v>
      </c>
      <c r="R3" s="55" t="s">
        <v>51</v>
      </c>
      <c r="S3" s="56" t="s">
        <v>0</v>
      </c>
    </row>
    <row r="4" spans="1:19" ht="12.75" customHeight="1">
      <c r="A4" s="14" t="s">
        <v>15</v>
      </c>
      <c r="B4" s="34">
        <v>92236</v>
      </c>
      <c r="C4" s="35"/>
      <c r="D4" s="36">
        <v>335715</v>
      </c>
      <c r="F4" s="43">
        <f aca="true" t="shared" si="0" ref="F4:F11">B4*1000000/B$16</f>
        <v>379.87842045435826</v>
      </c>
      <c r="G4" s="44"/>
      <c r="H4" s="45">
        <f aca="true" t="shared" si="1" ref="H4:H11">D4*1000000/D$16</f>
        <v>1092.7791414012656</v>
      </c>
      <c r="J4" s="43">
        <f aca="true" t="shared" si="2" ref="J4:J11">F4*B$22</f>
        <v>717.9702146587371</v>
      </c>
      <c r="K4" s="45">
        <f aca="true" t="shared" si="3" ref="K4:K11">H4</f>
        <v>1092.7791414012656</v>
      </c>
      <c r="M4" s="50">
        <f aca="true" t="shared" si="4" ref="M4:M11">(K4-J4)/J4</f>
        <v>0.5220396599887941</v>
      </c>
      <c r="O4" s="52"/>
      <c r="P4" s="24"/>
      <c r="R4" s="57"/>
      <c r="S4" s="58"/>
    </row>
    <row r="5" spans="1:19" ht="12.75" customHeight="1">
      <c r="A5" s="14" t="s">
        <v>16</v>
      </c>
      <c r="B5" s="34">
        <v>49806</v>
      </c>
      <c r="C5" s="35"/>
      <c r="D5" s="36">
        <v>156312</v>
      </c>
      <c r="F5" s="43">
        <f t="shared" si="0"/>
        <v>205.12841633580996</v>
      </c>
      <c r="G5" s="23"/>
      <c r="H5" s="45">
        <f t="shared" si="1"/>
        <v>508.80804596373304</v>
      </c>
      <c r="J5" s="43">
        <f t="shared" si="2"/>
        <v>387.6927068746808</v>
      </c>
      <c r="K5" s="45">
        <f t="shared" si="3"/>
        <v>508.80804596373304</v>
      </c>
      <c r="M5" s="50">
        <f t="shared" si="4"/>
        <v>0.3124003545627748</v>
      </c>
      <c r="O5" s="52"/>
      <c r="P5" s="24"/>
      <c r="R5" s="57"/>
      <c r="S5" s="58"/>
    </row>
    <row r="6" spans="1:19" ht="12.75" customHeight="1">
      <c r="A6" s="14" t="s">
        <v>17</v>
      </c>
      <c r="B6" s="34">
        <v>42860</v>
      </c>
      <c r="C6" s="35"/>
      <c r="D6" s="36">
        <v>130436</v>
      </c>
      <c r="F6" s="43">
        <f t="shared" si="0"/>
        <v>176.52097988501012</v>
      </c>
      <c r="G6" s="23"/>
      <c r="H6" s="45">
        <f t="shared" si="1"/>
        <v>424.5795990283886</v>
      </c>
      <c r="J6" s="43">
        <f t="shared" si="2"/>
        <v>333.6246519826691</v>
      </c>
      <c r="K6" s="45">
        <f t="shared" si="3"/>
        <v>424.5795990283886</v>
      </c>
      <c r="M6" s="50">
        <f t="shared" si="4"/>
        <v>0.27262657751815167</v>
      </c>
      <c r="O6" s="52"/>
      <c r="P6" s="24"/>
      <c r="R6" s="57"/>
      <c r="S6" s="58"/>
    </row>
    <row r="7" spans="1:19" ht="12.75" customHeight="1" thickBot="1">
      <c r="A7" s="14" t="s">
        <v>18</v>
      </c>
      <c r="B7" s="34">
        <v>41208</v>
      </c>
      <c r="C7" s="34">
        <v>297813</v>
      </c>
      <c r="D7" s="36">
        <v>335177</v>
      </c>
      <c r="F7" s="43">
        <f t="shared" si="0"/>
        <v>169.7171381031614</v>
      </c>
      <c r="G7" s="44">
        <f>C7*1000000/C$16</f>
        <v>987.0693788735023</v>
      </c>
      <c r="H7" s="45">
        <f t="shared" si="1"/>
        <v>1091.0279084266476</v>
      </c>
      <c r="J7" s="43">
        <f t="shared" si="2"/>
        <v>320.765391014975</v>
      </c>
      <c r="K7" s="45">
        <f t="shared" si="3"/>
        <v>1091.0279084266476</v>
      </c>
      <c r="M7" s="50">
        <f t="shared" si="4"/>
        <v>2.401326760890213</v>
      </c>
      <c r="O7" s="46">
        <f>F7*B27</f>
        <v>489.7171125392128</v>
      </c>
      <c r="P7" s="48">
        <f>F7*C27</f>
        <v>457.7048814679586</v>
      </c>
      <c r="R7" s="59">
        <f>(G7-P7)/P7</f>
        <v>1.1565629269842113</v>
      </c>
      <c r="S7" s="60">
        <f>(K7-O7)/O7</f>
        <v>1.2278737673053777</v>
      </c>
    </row>
    <row r="8" spans="1:19" ht="12.75" customHeight="1">
      <c r="A8" s="14" t="s">
        <v>19</v>
      </c>
      <c r="B8" s="34">
        <v>20938</v>
      </c>
      <c r="C8" s="35"/>
      <c r="D8" s="36">
        <v>26237</v>
      </c>
      <c r="F8" s="43">
        <f t="shared" si="0"/>
        <v>86.23416418180919</v>
      </c>
      <c r="G8" s="23"/>
      <c r="H8" s="45">
        <f t="shared" si="1"/>
        <v>85.40353077147284</v>
      </c>
      <c r="J8" s="43">
        <f t="shared" si="2"/>
        <v>162.98257030361935</v>
      </c>
      <c r="K8" s="45">
        <f t="shared" si="3"/>
        <v>85.40353077147284</v>
      </c>
      <c r="M8" s="50">
        <f t="shared" si="4"/>
        <v>-0.4759959263596404</v>
      </c>
      <c r="R8" s="53"/>
      <c r="S8" s="53"/>
    </row>
    <row r="9" spans="1:19" ht="12.75" customHeight="1">
      <c r="A9" s="14" t="s">
        <v>20</v>
      </c>
      <c r="B9" s="34">
        <v>12089</v>
      </c>
      <c r="C9" s="35"/>
      <c r="D9" s="36">
        <v>52951</v>
      </c>
      <c r="F9" s="43">
        <f t="shared" si="0"/>
        <v>49.78913032734222</v>
      </c>
      <c r="G9" s="23"/>
      <c r="H9" s="45">
        <f t="shared" si="1"/>
        <v>172.3597346449769</v>
      </c>
      <c r="J9" s="43">
        <f t="shared" si="2"/>
        <v>94.1014563186768</v>
      </c>
      <c r="K9" s="45">
        <f t="shared" si="3"/>
        <v>172.3597346449769</v>
      </c>
      <c r="M9" s="50">
        <f t="shared" si="4"/>
        <v>0.8316372709607872</v>
      </c>
      <c r="R9" s="53"/>
      <c r="S9" s="53"/>
    </row>
    <row r="10" spans="1:19" ht="12.75" customHeight="1">
      <c r="A10" s="14" t="s">
        <v>21</v>
      </c>
      <c r="B10" s="34">
        <v>146138</v>
      </c>
      <c r="C10" s="35"/>
      <c r="D10" s="36">
        <v>556001</v>
      </c>
      <c r="F10" s="43">
        <f t="shared" si="0"/>
        <v>601.8764106027908</v>
      </c>
      <c r="G10" s="23"/>
      <c r="H10" s="45">
        <f t="shared" si="1"/>
        <v>1809.8276675103737</v>
      </c>
      <c r="J10" s="43">
        <f t="shared" si="2"/>
        <v>1137.5464160392744</v>
      </c>
      <c r="K10" s="45">
        <f t="shared" si="3"/>
        <v>1809.8276675103737</v>
      </c>
      <c r="M10" s="50">
        <f t="shared" si="4"/>
        <v>0.5909923691833674</v>
      </c>
      <c r="R10" s="53"/>
      <c r="S10" s="53"/>
    </row>
    <row r="11" spans="1:19" s="4" customFormat="1" ht="12.75" customHeight="1" thickBot="1">
      <c r="A11" s="17" t="s">
        <v>22</v>
      </c>
      <c r="B11" s="37">
        <v>405276</v>
      </c>
      <c r="C11" s="38"/>
      <c r="D11" s="39">
        <v>1592818</v>
      </c>
      <c r="F11" s="46">
        <f t="shared" si="0"/>
        <v>1669.148778438576</v>
      </c>
      <c r="G11" s="47"/>
      <c r="H11" s="48">
        <f t="shared" si="1"/>
        <v>5184.749821868195</v>
      </c>
      <c r="J11" s="46">
        <f t="shared" si="2"/>
        <v>3154.6911912489086</v>
      </c>
      <c r="K11" s="48">
        <f t="shared" si="3"/>
        <v>5184.749821868195</v>
      </c>
      <c r="M11" s="51">
        <f t="shared" si="4"/>
        <v>0.6435047069743799</v>
      </c>
      <c r="R11" s="54"/>
      <c r="S11" s="54"/>
    </row>
    <row r="12" spans="2:19" ht="12.75">
      <c r="B12" s="5"/>
      <c r="C12" s="6"/>
      <c r="D12" s="5"/>
      <c r="R12" s="53"/>
      <c r="S12" s="53"/>
    </row>
    <row r="13" spans="2:19" ht="13.5" thickBot="1">
      <c r="B13" s="5"/>
      <c r="C13" s="6"/>
      <c r="D13" s="5"/>
      <c r="R13" s="53"/>
      <c r="S13" s="53"/>
    </row>
    <row r="14" spans="1:4" s="1" customFormat="1" ht="48">
      <c r="A14" s="11"/>
      <c r="B14" s="61" t="s">
        <v>33</v>
      </c>
      <c r="C14" s="61" t="s">
        <v>33</v>
      </c>
      <c r="D14" s="62" t="s">
        <v>33</v>
      </c>
    </row>
    <row r="15" spans="1:4" s="1" customFormat="1" ht="63.75">
      <c r="A15" s="14"/>
      <c r="B15" s="15" t="s">
        <v>31</v>
      </c>
      <c r="C15" s="15" t="s">
        <v>31</v>
      </c>
      <c r="D15" s="16" t="s">
        <v>32</v>
      </c>
    </row>
    <row r="16" spans="1:4" ht="13.5" thickBot="1">
      <c r="A16" s="17" t="s">
        <v>23</v>
      </c>
      <c r="B16" s="18">
        <v>242804000</v>
      </c>
      <c r="C16" s="19">
        <v>301714354</v>
      </c>
      <c r="D16" s="20">
        <v>307212123</v>
      </c>
    </row>
    <row r="17" spans="2:4" ht="12.75">
      <c r="B17" s="9"/>
      <c r="C17" s="7"/>
      <c r="D17" s="8"/>
    </row>
    <row r="18" spans="2:4" ht="12.75">
      <c r="B18" s="9"/>
      <c r="C18" s="7"/>
      <c r="D18" s="8"/>
    </row>
    <row r="19" ht="13.5" thickBot="1"/>
    <row r="20" spans="1:3" s="1" customFormat="1" ht="24">
      <c r="A20" s="11"/>
      <c r="B20" s="61" t="s">
        <v>40</v>
      </c>
      <c r="C20" s="62" t="s">
        <v>40</v>
      </c>
    </row>
    <row r="21" spans="1:3" s="1" customFormat="1" ht="12.75">
      <c r="A21" s="14"/>
      <c r="B21" s="27" t="s">
        <v>37</v>
      </c>
      <c r="C21" s="28" t="s">
        <v>38</v>
      </c>
    </row>
    <row r="22" spans="1:3" s="1" customFormat="1" ht="13.5" thickBot="1">
      <c r="A22" s="17" t="s">
        <v>39</v>
      </c>
      <c r="B22" s="29">
        <v>1.89</v>
      </c>
      <c r="C22" s="30">
        <v>1.83</v>
      </c>
    </row>
    <row r="23" s="1" customFormat="1" ht="13.5" thickBot="1">
      <c r="A23" s="2"/>
    </row>
    <row r="24" spans="1:3" s="1" customFormat="1" ht="25.5">
      <c r="A24" s="11"/>
      <c r="B24" s="12" t="s">
        <v>48</v>
      </c>
      <c r="C24" s="13" t="s">
        <v>48</v>
      </c>
    </row>
    <row r="25" spans="1:3" s="1" customFormat="1" ht="24">
      <c r="A25" s="14"/>
      <c r="B25" s="63" t="s">
        <v>47</v>
      </c>
      <c r="C25" s="64" t="s">
        <v>47</v>
      </c>
    </row>
    <row r="26" spans="1:3" ht="12.75">
      <c r="A26" s="14"/>
      <c r="B26" s="21" t="s">
        <v>37</v>
      </c>
      <c r="C26" s="22" t="s">
        <v>38</v>
      </c>
    </row>
    <row r="27" spans="1:3" ht="25.5">
      <c r="A27" s="14" t="s">
        <v>41</v>
      </c>
      <c r="B27" s="23">
        <f>B29/B28</f>
        <v>2.885490045451636</v>
      </c>
      <c r="C27" s="24">
        <f>C29/C28</f>
        <v>2.696868958453364</v>
      </c>
    </row>
    <row r="28" spans="1:3" ht="38.25" customHeight="1">
      <c r="A28" s="25" t="s">
        <v>45</v>
      </c>
      <c r="B28" s="65">
        <f>B47</f>
        <v>130.175</v>
      </c>
      <c r="C28" s="66">
        <f>B47</f>
        <v>130.175</v>
      </c>
    </row>
    <row r="29" spans="1:3" ht="36" customHeight="1" thickBot="1">
      <c r="A29" s="26" t="s">
        <v>46</v>
      </c>
      <c r="B29" s="68">
        <f>D47</f>
        <v>375.61866666666674</v>
      </c>
      <c r="C29" s="67">
        <f>C47</f>
        <v>351.0649166666667</v>
      </c>
    </row>
    <row r="31" ht="13.5" thickBot="1"/>
    <row r="32" spans="1:4" s="1" customFormat="1" ht="24">
      <c r="A32" s="11"/>
      <c r="B32" s="61" t="s">
        <v>47</v>
      </c>
      <c r="C32" s="61" t="s">
        <v>47</v>
      </c>
      <c r="D32" s="62" t="s">
        <v>47</v>
      </c>
    </row>
    <row r="33" spans="1:4" ht="12.75">
      <c r="A33" s="14" t="s">
        <v>1</v>
      </c>
      <c r="B33" s="27">
        <v>1987</v>
      </c>
      <c r="C33" s="21">
        <v>2007</v>
      </c>
      <c r="D33" s="22">
        <v>2009</v>
      </c>
    </row>
    <row r="34" spans="1:4" ht="12.75">
      <c r="A34" s="14" t="s">
        <v>2</v>
      </c>
      <c r="B34" s="23">
        <v>126.7</v>
      </c>
      <c r="C34" s="23">
        <v>343.607</v>
      </c>
      <c r="D34" s="24">
        <v>369.878</v>
      </c>
    </row>
    <row r="35" spans="1:4" ht="12.75">
      <c r="A35" s="14" t="s">
        <v>3</v>
      </c>
      <c r="B35" s="23">
        <v>127.2</v>
      </c>
      <c r="C35" s="23">
        <v>345.434</v>
      </c>
      <c r="D35" s="24">
        <v>371.255</v>
      </c>
    </row>
    <row r="36" spans="1:4" ht="12.75">
      <c r="A36" s="14" t="s">
        <v>4</v>
      </c>
      <c r="B36" s="23">
        <v>127.8</v>
      </c>
      <c r="C36" s="23">
        <v>346.005</v>
      </c>
      <c r="D36" s="24">
        <v>372.104</v>
      </c>
    </row>
    <row r="37" spans="1:4" ht="12.75">
      <c r="A37" s="14" t="s">
        <v>5</v>
      </c>
      <c r="B37" s="23">
        <v>128.6</v>
      </c>
      <c r="C37" s="23">
        <v>347.418</v>
      </c>
      <c r="D37" s="24">
        <v>373.408</v>
      </c>
    </row>
    <row r="38" spans="1:4" ht="12.75">
      <c r="A38" s="14" t="s">
        <v>6</v>
      </c>
      <c r="B38" s="23">
        <v>129.2</v>
      </c>
      <c r="C38" s="23">
        <v>348.532</v>
      </c>
      <c r="D38" s="24">
        <v>374.426</v>
      </c>
    </row>
    <row r="39" spans="1:4" ht="12.75">
      <c r="A39" s="14" t="s">
        <v>7</v>
      </c>
      <c r="B39" s="23">
        <v>130</v>
      </c>
      <c r="C39" s="23">
        <v>349.526</v>
      </c>
      <c r="D39" s="24">
        <v>375.146</v>
      </c>
    </row>
    <row r="40" spans="1:4" ht="12.75">
      <c r="A40" s="14" t="s">
        <v>8</v>
      </c>
      <c r="B40" s="23">
        <v>130.6</v>
      </c>
      <c r="C40" s="23">
        <v>351.671</v>
      </c>
      <c r="D40" s="24">
        <v>375.774</v>
      </c>
    </row>
    <row r="41" spans="1:4" ht="12.75">
      <c r="A41" s="14" t="s">
        <v>9</v>
      </c>
      <c r="B41" s="23">
        <v>131.2</v>
      </c>
      <c r="C41" s="23">
        <v>353.302</v>
      </c>
      <c r="D41" s="24">
        <v>376.896</v>
      </c>
    </row>
    <row r="42" spans="1:4" ht="12.75">
      <c r="A42" s="14" t="s">
        <v>10</v>
      </c>
      <c r="B42" s="23">
        <v>131.9</v>
      </c>
      <c r="C42" s="23">
        <v>354.471</v>
      </c>
      <c r="D42" s="24">
        <v>378.409</v>
      </c>
    </row>
    <row r="43" spans="1:4" ht="12.75">
      <c r="A43" s="14" t="s">
        <v>11</v>
      </c>
      <c r="B43" s="23">
        <v>132.4</v>
      </c>
      <c r="C43" s="23">
        <v>356.34</v>
      </c>
      <c r="D43" s="24">
        <v>379.184</v>
      </c>
    </row>
    <row r="44" spans="1:4" ht="12.75">
      <c r="A44" s="14" t="s">
        <v>12</v>
      </c>
      <c r="B44" s="23">
        <v>133</v>
      </c>
      <c r="C44" s="23">
        <v>357.714</v>
      </c>
      <c r="D44" s="24">
        <v>380.212</v>
      </c>
    </row>
    <row r="45" spans="1:4" ht="12.75">
      <c r="A45" s="14" t="s">
        <v>13</v>
      </c>
      <c r="B45" s="23">
        <v>133.5</v>
      </c>
      <c r="C45" s="23">
        <v>358.759</v>
      </c>
      <c r="D45" s="24">
        <v>380.732</v>
      </c>
    </row>
    <row r="46" spans="1:4" ht="12.75">
      <c r="A46" s="14"/>
      <c r="B46" s="23"/>
      <c r="C46" s="23"/>
      <c r="D46" s="24"/>
    </row>
    <row r="47" spans="1:4" ht="13.5" thickBot="1">
      <c r="A47" s="17" t="s">
        <v>14</v>
      </c>
      <c r="B47" s="69">
        <f>(SUM(B34:B45))/12</f>
        <v>130.175</v>
      </c>
      <c r="C47" s="69">
        <f>(SUM(C34:C45))/12</f>
        <v>351.0649166666667</v>
      </c>
      <c r="D47" s="70">
        <f>(SUM(D34:D45))/12</f>
        <v>375.61866666666674</v>
      </c>
    </row>
  </sheetData>
  <sheetProtection/>
  <hyperlinks>
    <hyperlink ref="B20" r:id="rId1" display="http://data.bls.gov/cgi-bin/cpicalc.pl"/>
    <hyperlink ref="C20" r:id="rId2" display="http://data.bls.gov/cgi-bin/cpicalc.pl"/>
    <hyperlink ref="B14" r:id="rId3" display="http://www.census.gov/compendia/statab/cats/population/national_estimates_and_projections.html"/>
    <hyperlink ref="C14" r:id="rId4" display="http://www.census.gov/compendia/statab/cats/population/national_estimates_and_projections.html"/>
    <hyperlink ref="D14" r:id="rId5" display="http://www.census.gov/compendia/statab/cats/population/national_estimates_and_projections.html"/>
    <hyperlink ref="B25" r:id="rId6" display="http://data.bls.gov/PDQ/servlet/SurveyOutputServlet"/>
    <hyperlink ref="C25" r:id="rId7" display="http://data.bls.gov/PDQ/servlet/SurveyOutputServlet"/>
    <hyperlink ref="B2" r:id="rId8" display="http://www.nasbo.org/Publications/StateExpenditureReport/StateExpenditureReportArchives/tabid/107/Default.aspx"/>
    <hyperlink ref="C2" r:id="rId9" display="http://www.nasbo.org/Publications/StateExpenditureReport/StateExpenditureReportArchives/tabid/107/Default.aspx"/>
    <hyperlink ref="D2" r:id="rId10" display="http://www.nasbo.org/Publications/StateExpenditureReport/StateExpenditureReportArchives/tabid/107/Default.aspx"/>
    <hyperlink ref="B32" r:id="rId11" display="http://data.bls.gov/PDQ/servlet/SurveyOutputServlet"/>
    <hyperlink ref="C32" r:id="rId12" display="http://data.bls.gov/PDQ/servlet/SurveyOutputServlet"/>
    <hyperlink ref="D32" r:id="rId13" display="http://data.bls.gov/PDQ/servlet/SurveyOutputServlet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mmitchell</dc:creator>
  <cp:keywords/>
  <dc:description/>
  <cp:lastModifiedBy>jdebnam</cp:lastModifiedBy>
  <cp:lastPrinted>2010-12-13T15:19:43Z</cp:lastPrinted>
  <dcterms:created xsi:type="dcterms:W3CDTF">2010-09-22T21:07:36Z</dcterms:created>
  <dcterms:modified xsi:type="dcterms:W3CDTF">2010-12-13T15:21:58Z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